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325" activeTab="0"/>
  </bookViews>
  <sheets>
    <sheet name="Sheet2" sheetId="1" r:id="rId1"/>
  </sheets>
  <definedNames>
    <definedName name="ccy">'Sheet2'!$B$18:$K$18</definedName>
    <definedName name="fxc_2" localSheetId="0">'Sheet2'!$A$3:$K$13</definedName>
    <definedName name="_xlnm.Print_Area" localSheetId="0">'Sheet2'!$A$1:$S$33</definedName>
    <definedName name="rates">'Sheet2'!$B$19:$K$28</definedName>
    <definedName name="rates2">'Sheet2'!$A$19:$K$28</definedName>
    <definedName name="solver_adj" localSheetId="0" hidden="1">'Sheet2'!#REF!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'Sheet2'!#REF!</definedName>
    <definedName name="solver_lhs2" localSheetId="0" hidden="1">'Sheet2'!#REF!</definedName>
    <definedName name="solver_lhs3" localSheetId="0" hidden="1">'Sheet2'!#REF!</definedName>
    <definedName name="solver_lin" localSheetId="0" hidden="1">2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'Sheet2'!#REF!</definedName>
    <definedName name="solver_pre" localSheetId="0" hidden="1">0.000001</definedName>
    <definedName name="solver_rel1" localSheetId="0" hidden="1">1</definedName>
    <definedName name="solver_rel2" localSheetId="0" hidden="1">4</definedName>
    <definedName name="solver_rel3" localSheetId="0" hidden="1">3</definedName>
    <definedName name="solver_rhs1" localSheetId="0" hidden="1">5</definedName>
    <definedName name="solver_rhs2" localSheetId="0" hidden="1">integer</definedName>
    <definedName name="solver_rhs3" localSheetId="0" hidden="1">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<sst xmlns="http://schemas.openxmlformats.org/spreadsheetml/2006/main" count="58" uniqueCount="36">
  <si>
    <t>CHF</t>
  </si>
  <si>
    <t>USD</t>
  </si>
  <si>
    <t>GBP</t>
  </si>
  <si>
    <t>EUR</t>
  </si>
  <si>
    <t>JPY</t>
  </si>
  <si>
    <t>CAD</t>
  </si>
  <si>
    <t>AUD</t>
  </si>
  <si>
    <t>NZD</t>
  </si>
  <si>
    <t>DKK</t>
  </si>
  <si>
    <t>SEK</t>
  </si>
  <si>
    <t>Web query</t>
  </si>
  <si>
    <t>Transaction</t>
  </si>
  <si>
    <t>Details</t>
  </si>
  <si>
    <t>Exchange rate</t>
  </si>
  <si>
    <t>Amount bought</t>
  </si>
  <si>
    <t>Amount sold</t>
  </si>
  <si>
    <t>USD sold:</t>
  </si>
  <si>
    <t>USD bought:</t>
  </si>
  <si>
    <t>Net USD</t>
  </si>
  <si>
    <t>Bid rates</t>
  </si>
  <si>
    <t>Offer rates</t>
  </si>
  <si>
    <t>Scheme of transactions:</t>
  </si>
  <si>
    <t>Data obtained from Bloomberg.com</t>
  </si>
  <si>
    <t>Sell USD, Buy GBP</t>
  </si>
  <si>
    <t>GBP sold:</t>
  </si>
  <si>
    <t>GBP bought:</t>
  </si>
  <si>
    <t>'Sanitised' cross currency exchange rates</t>
  </si>
  <si>
    <t>Gross Profit:</t>
  </si>
  <si>
    <t>Net Profit</t>
  </si>
  <si>
    <t>Arbitrage opportunity:</t>
  </si>
  <si>
    <t>Less: Transaction Cost (7 x $20)</t>
  </si>
  <si>
    <t>Sell GBP, Buy JPY</t>
  </si>
  <si>
    <t>Sell JPY, Buy USD</t>
  </si>
  <si>
    <t>Sell USD, Buy JPY</t>
  </si>
  <si>
    <t>JPY sold:</t>
  </si>
  <si>
    <t>JPY bought: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</si>
</sst>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  <numFmt numFmtId="176" formatCode="0.000"/>
    <numFmt numFmtId="177" formatCode="0.000E+00"/>
    <numFmt numFmtId="178" formatCode="0.0000E+00"/>
    <numFmt numFmtId="179" formatCode="0.00000E+00"/>
    <numFmt numFmtId="180" formatCode="_-* #,##0.000_-;\-* #,##0.000_-;_-* &quot;-&quot;??_-;_-@_-"/>
    <numFmt numFmtId="181" formatCode="_-* #,##0.0000_-;\-* #,##0.0000_-;_-* &quot;-&quot;??_-;_-@_-"/>
    <numFmt numFmtId="182" formatCode="_-* #,##0.00000_-;\-* #,##0.00000_-;_-* &quot;-&quot;??_-;_-@_-"/>
    <numFmt numFmtId="183" formatCode="_-* #,##0.000000_-;\-* #,##0.000000_-;_-* &quot;-&quot;??_-;_-@_-"/>
    <numFmt numFmtId="184" formatCode="_-* #,##0.0000000_-;\-* #,##0.0000000_-;_-* &quot;-&quot;??_-;_-@_-"/>
    <numFmt numFmtId="185" formatCode="_(* #,##0.0000000_);_(* \(#,##0.0000000\);_(* &quot;-&quot;???????_);_(@_)"/>
    <numFmt numFmtId="186" formatCode="0.00000"/>
    <numFmt numFmtId="187" formatCode="_(* #,##0.000_);_(* \(#,##0.000\);_(* &quot;-&quot;???_);_(@_)"/>
    <numFmt numFmtId="188" formatCode="_(* #,##0.000000_);_(* \(#,##0.000000\);_(* &quot;-&quot;???????_);_(@_)"/>
    <numFmt numFmtId="189" formatCode="_(* #,##0.00000_);_(* \(#,##0.00000\);_(* &quot;-&quot;???????_);_(@_)"/>
    <numFmt numFmtId="190" formatCode="_(* #,##0.0000_);_(* \(#,##0.0000\);_(* &quot;-&quot;???????_);_(@_)"/>
    <numFmt numFmtId="191" formatCode="_(* #,##0.000_);_(* \(#,##0.000\);_(* &quot;-&quot;???????_);_(@_)"/>
  </numFmts>
  <fonts count="9">
    <font>
      <sz val="10"/>
      <name val="Arial"/>
      <family val="0"/>
    </font>
    <font>
      <b/>
      <sz val="7.5"/>
      <color indexed="16"/>
      <name val="Arial"/>
      <family val="2"/>
    </font>
    <font>
      <sz val="7.5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0"/>
      <color indexed="10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 horizontal="left"/>
    </xf>
    <xf numFmtId="0" fontId="2" fillId="4" borderId="0" xfId="0" applyFont="1" applyFill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4" borderId="0" xfId="0" applyFill="1" applyAlignment="1">
      <alignment/>
    </xf>
    <xf numFmtId="0" fontId="4" fillId="0" borderId="0" xfId="0" applyFont="1" applyAlignment="1" quotePrefix="1">
      <alignment horizontal="lef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80" fontId="0" fillId="0" borderId="1" xfId="15" applyNumberFormat="1" applyBorder="1" applyAlignment="1">
      <alignment/>
    </xf>
    <xf numFmtId="180" fontId="0" fillId="0" borderId="0" xfId="0" applyNumberFormat="1" applyAlignment="1" quotePrefix="1">
      <alignment horizontal="left"/>
    </xf>
    <xf numFmtId="0" fontId="0" fillId="0" borderId="0" xfId="0" applyFill="1" applyBorder="1" applyAlignment="1" quotePrefix="1">
      <alignment/>
    </xf>
    <xf numFmtId="191" fontId="0" fillId="0" borderId="0" xfId="0" applyNumberFormat="1" applyAlignment="1" quotePrefix="1">
      <alignment horizontal="left"/>
    </xf>
    <xf numFmtId="0" fontId="3" fillId="0" borderId="0" xfId="0" applyFont="1" applyFill="1" applyBorder="1" applyAlignment="1" quotePrefix="1">
      <alignment/>
    </xf>
    <xf numFmtId="180" fontId="3" fillId="0" borderId="2" xfId="0" applyNumberFormat="1" applyFont="1" applyBorder="1" applyAlignment="1" quotePrefix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276225</xdr:colOff>
      <xdr:row>0</xdr:row>
      <xdr:rowOff>38100</xdr:rowOff>
    </xdr:from>
    <xdr:to>
      <xdr:col>20</xdr:col>
      <xdr:colOff>0</xdr:colOff>
      <xdr:row>9</xdr:row>
      <xdr:rowOff>47625</xdr:rowOff>
    </xdr:to>
    <xdr:sp>
      <xdr:nvSpPr>
        <xdr:cNvPr id="1" name="AutoShape 16"/>
        <xdr:cNvSpPr>
          <a:spLocks/>
        </xdr:cNvSpPr>
      </xdr:nvSpPr>
      <xdr:spPr>
        <a:xfrm>
          <a:off x="7972425" y="38100"/>
          <a:ext cx="3181350" cy="1466850"/>
        </a:xfrm>
        <a:prstGeom prst="wedgeRoundRectCallout">
          <a:avLst>
            <a:gd name="adj1" fmla="val -78143"/>
            <a:gd name="adj2" fmla="val 17532"/>
          </a:avLst>
        </a:prstGeom>
        <a:solidFill>
          <a:srgbClr val="CCF6D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Bloomberg changed their website so the web-query does not work anymore in its current form - you will need to change the web-query to have the refreshes from the web.  
But the model works fine with the current data in the spreadsheet - and that is the main point behind the model.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S31"/>
  <sheetViews>
    <sheetView tabSelected="1" zoomScale="85" zoomScaleNormal="85" workbookViewId="0" topLeftCell="A1">
      <selection activeCell="R26" sqref="R26"/>
    </sheetView>
  </sheetViews>
  <sheetFormatPr defaultColWidth="9.140625" defaultRowHeight="12.75"/>
  <cols>
    <col min="1" max="1" width="5.57421875" style="0" bestFit="1" customWidth="1"/>
    <col min="2" max="2" width="6.140625" style="0" customWidth="1"/>
    <col min="3" max="4" width="6.140625" style="0" bestFit="1" customWidth="1"/>
    <col min="5" max="6" width="6.140625" style="0" customWidth="1"/>
    <col min="7" max="7" width="6.140625" style="0" bestFit="1" customWidth="1"/>
    <col min="8" max="8" width="6.140625" style="0" customWidth="1"/>
    <col min="9" max="11" width="6.140625" style="0" bestFit="1" customWidth="1"/>
    <col min="12" max="12" width="2.00390625" style="0" customWidth="1"/>
    <col min="13" max="13" width="1.421875" style="0" customWidth="1"/>
    <col min="14" max="14" width="17.7109375" style="0" bestFit="1" customWidth="1"/>
    <col min="15" max="15" width="10.00390625" style="0" bestFit="1" customWidth="1"/>
    <col min="16" max="16" width="17.28125" style="0" bestFit="1" customWidth="1"/>
    <col min="17" max="17" width="13.28125" style="0" bestFit="1" customWidth="1"/>
    <col min="18" max="18" width="12.140625" style="0" bestFit="1" customWidth="1"/>
    <col min="19" max="19" width="17.28125" style="0" bestFit="1" customWidth="1"/>
  </cols>
  <sheetData>
    <row r="1" ht="12.75">
      <c r="A1" s="5" t="s">
        <v>10</v>
      </c>
    </row>
    <row r="2" ht="12.75">
      <c r="A2" t="s">
        <v>22</v>
      </c>
    </row>
    <row r="3" spans="1:11" ht="12.75">
      <c r="A3" s="1"/>
      <c r="B3" s="1" t="s">
        <v>1</v>
      </c>
      <c r="C3" s="1" t="s">
        <v>2</v>
      </c>
      <c r="D3" s="1" t="s">
        <v>0</v>
      </c>
      <c r="E3" s="1" t="s">
        <v>4</v>
      </c>
      <c r="F3" s="1" t="s">
        <v>5</v>
      </c>
      <c r="G3" s="1" t="s">
        <v>6</v>
      </c>
      <c r="H3" s="1" t="s">
        <v>3</v>
      </c>
      <c r="I3" s="1" t="s">
        <v>7</v>
      </c>
      <c r="J3" s="1" t="s">
        <v>8</v>
      </c>
      <c r="K3" s="1" t="s">
        <v>9</v>
      </c>
    </row>
    <row r="4" spans="1:11" ht="12.75">
      <c r="A4" s="1" t="s">
        <v>9</v>
      </c>
      <c r="B4" s="2">
        <v>9.7105</v>
      </c>
      <c r="C4" s="2">
        <v>14.18</v>
      </c>
      <c r="D4" s="2">
        <v>6.2109</v>
      </c>
      <c r="E4" s="2">
        <v>7.8285</v>
      </c>
      <c r="F4" s="2">
        <v>6.3428</v>
      </c>
      <c r="G4" s="2">
        <v>5.5559</v>
      </c>
      <c r="H4" s="2">
        <v>9.1279</v>
      </c>
      <c r="I4" s="2">
        <v>4.7548</v>
      </c>
      <c r="J4" s="2">
        <v>1.2311</v>
      </c>
      <c r="K4" s="3"/>
    </row>
    <row r="5" spans="1:11" ht="12.75">
      <c r="A5" s="1" t="s">
        <v>8</v>
      </c>
      <c r="B5" s="2">
        <v>7.8877</v>
      </c>
      <c r="C5" s="2">
        <v>11.52</v>
      </c>
      <c r="D5" s="2">
        <v>5.045</v>
      </c>
      <c r="E5" s="2">
        <v>6.359</v>
      </c>
      <c r="F5" s="2">
        <v>5.1521</v>
      </c>
      <c r="G5" s="2">
        <v>4.5129</v>
      </c>
      <c r="H5" s="2">
        <v>7.4144</v>
      </c>
      <c r="I5" s="2">
        <v>3.8622</v>
      </c>
      <c r="J5" s="3"/>
      <c r="K5" s="2">
        <v>0.8123</v>
      </c>
    </row>
    <row r="6" spans="1:11" ht="12.75">
      <c r="A6" s="1" t="s">
        <v>7</v>
      </c>
      <c r="B6" s="2">
        <v>2.0423</v>
      </c>
      <c r="C6" s="2">
        <v>2.9815</v>
      </c>
      <c r="D6" s="2">
        <v>1.3063</v>
      </c>
      <c r="E6" s="2">
        <v>1.6465</v>
      </c>
      <c r="F6" s="2">
        <v>1.334</v>
      </c>
      <c r="G6" s="2">
        <v>1.1685</v>
      </c>
      <c r="H6" s="2">
        <v>1.9197</v>
      </c>
      <c r="I6" s="3"/>
      <c r="J6" s="2">
        <v>0.2589</v>
      </c>
      <c r="K6" s="2">
        <v>0.2103</v>
      </c>
    </row>
    <row r="7" spans="1:11" ht="12.75">
      <c r="A7" s="1" t="s">
        <v>3</v>
      </c>
      <c r="B7" s="2">
        <v>1.0638</v>
      </c>
      <c r="C7" s="2">
        <v>1.5531</v>
      </c>
      <c r="D7" s="2">
        <v>0.6804</v>
      </c>
      <c r="E7" s="2">
        <v>0.8577</v>
      </c>
      <c r="F7" s="2">
        <v>0.6949</v>
      </c>
      <c r="G7" s="2">
        <v>0.6087</v>
      </c>
      <c r="H7" s="3"/>
      <c r="I7" s="2">
        <v>0.5209</v>
      </c>
      <c r="J7" s="2">
        <v>0.1349</v>
      </c>
      <c r="K7" s="2">
        <v>0.1096</v>
      </c>
    </row>
    <row r="8" spans="1:11" ht="12.75">
      <c r="A8" s="1" t="s">
        <v>6</v>
      </c>
      <c r="B8" s="2">
        <v>1.7478</v>
      </c>
      <c r="C8" s="2">
        <v>2.5516</v>
      </c>
      <c r="D8" s="2">
        <v>1.1179</v>
      </c>
      <c r="E8" s="2">
        <v>1.4091</v>
      </c>
      <c r="F8" s="2">
        <v>1.1416</v>
      </c>
      <c r="G8" s="3"/>
      <c r="H8" s="2">
        <v>1.6429</v>
      </c>
      <c r="I8" s="2">
        <v>0.8558</v>
      </c>
      <c r="J8" s="2">
        <v>0.2216</v>
      </c>
      <c r="K8" s="2">
        <v>0.18</v>
      </c>
    </row>
    <row r="9" spans="1:14" ht="12.75">
      <c r="A9" s="1" t="s">
        <v>5</v>
      </c>
      <c r="B9" s="2">
        <v>1.531</v>
      </c>
      <c r="C9" s="2">
        <v>2.235</v>
      </c>
      <c r="D9" s="2">
        <v>0.9792</v>
      </c>
      <c r="E9" s="2">
        <v>1.2342</v>
      </c>
      <c r="F9" s="3"/>
      <c r="G9" s="2">
        <v>0.8759</v>
      </c>
      <c r="H9" s="2">
        <v>1.4391</v>
      </c>
      <c r="I9" s="2">
        <v>0.7496</v>
      </c>
      <c r="J9" s="2">
        <v>0.1941</v>
      </c>
      <c r="K9" s="2">
        <v>0.1577</v>
      </c>
      <c r="N9" t="s">
        <v>29</v>
      </c>
    </row>
    <row r="10" spans="1:14" ht="12.75">
      <c r="A10" s="1" t="s">
        <v>4</v>
      </c>
      <c r="B10" s="2">
        <v>124.04</v>
      </c>
      <c r="C10" s="2">
        <v>181.08</v>
      </c>
      <c r="D10" s="2">
        <v>79.34</v>
      </c>
      <c r="E10" s="3"/>
      <c r="F10" s="2">
        <v>81.02</v>
      </c>
      <c r="G10" s="2">
        <v>70.97</v>
      </c>
      <c r="H10" s="2">
        <v>116.6</v>
      </c>
      <c r="I10" s="2">
        <v>60.74</v>
      </c>
      <c r="J10" s="2">
        <v>15.73</v>
      </c>
      <c r="K10" s="2">
        <v>12.77</v>
      </c>
      <c r="N10" s="12" t="s">
        <v>21</v>
      </c>
    </row>
    <row r="11" spans="1:19" ht="12.75">
      <c r="A11" s="1" t="s">
        <v>0</v>
      </c>
      <c r="B11" s="2">
        <v>1.5635</v>
      </c>
      <c r="C11" s="2">
        <v>2.2825</v>
      </c>
      <c r="D11" s="3"/>
      <c r="E11" s="2">
        <v>1.2604</v>
      </c>
      <c r="F11" s="2">
        <v>1.0212</v>
      </c>
      <c r="G11" s="2">
        <v>0.8945</v>
      </c>
      <c r="H11" s="2">
        <v>1.4696</v>
      </c>
      <c r="I11" s="2">
        <v>0.7655</v>
      </c>
      <c r="J11" s="2">
        <v>0.1982</v>
      </c>
      <c r="K11" s="2">
        <v>0.161</v>
      </c>
      <c r="N11" s="13" t="s">
        <v>11</v>
      </c>
      <c r="O11" s="13" t="s">
        <v>12</v>
      </c>
      <c r="P11" s="14" t="s">
        <v>15</v>
      </c>
      <c r="Q11" s="13" t="s">
        <v>13</v>
      </c>
      <c r="R11" s="13" t="s">
        <v>12</v>
      </c>
      <c r="S11" s="13" t="s">
        <v>14</v>
      </c>
    </row>
    <row r="12" spans="1:19" ht="12.75">
      <c r="A12" s="1" t="s">
        <v>2</v>
      </c>
      <c r="B12" s="2">
        <v>0.685</v>
      </c>
      <c r="C12" s="3"/>
      <c r="D12" s="2">
        <v>0.4381</v>
      </c>
      <c r="E12" s="2">
        <v>0.5522</v>
      </c>
      <c r="F12" s="2">
        <v>0.4474</v>
      </c>
      <c r="G12" s="2">
        <v>0.3919</v>
      </c>
      <c r="H12" s="2">
        <v>0.6439</v>
      </c>
      <c r="I12" s="2">
        <v>0.3354</v>
      </c>
      <c r="J12" s="2">
        <v>0.0868</v>
      </c>
      <c r="K12" s="2">
        <v>0.0705</v>
      </c>
      <c r="N12" s="15" t="s">
        <v>23</v>
      </c>
      <c r="O12" s="16" t="s">
        <v>16</v>
      </c>
      <c r="P12" s="17">
        <v>1000000</v>
      </c>
      <c r="Q12" s="16">
        <f aca="true" t="shared" si="0" ref="Q12:Q18">VLOOKUP(LEFT(R12,3),rates2,1+MATCH(LEFT(O12,3),ccy,0),FALSE)</f>
        <v>0.685</v>
      </c>
      <c r="R12" s="16" t="s">
        <v>25</v>
      </c>
      <c r="S12" s="17">
        <f aca="true" t="shared" si="1" ref="S12:S18">Q12*P12</f>
        <v>685000</v>
      </c>
    </row>
    <row r="13" spans="1:19" ht="12.75">
      <c r="A13" s="1" t="s">
        <v>1</v>
      </c>
      <c r="B13" s="3"/>
      <c r="C13" s="2">
        <v>1.4599</v>
      </c>
      <c r="D13" s="2">
        <v>0.6396</v>
      </c>
      <c r="E13" s="2">
        <v>0.8062</v>
      </c>
      <c r="F13" s="2">
        <v>0.6532</v>
      </c>
      <c r="G13" s="2">
        <v>0.5722</v>
      </c>
      <c r="H13" s="2">
        <v>0.94</v>
      </c>
      <c r="I13" s="2">
        <v>0.4897</v>
      </c>
      <c r="J13" s="2">
        <v>0.1268</v>
      </c>
      <c r="K13" s="2">
        <v>0.103</v>
      </c>
      <c r="N13" s="16" t="s">
        <v>31</v>
      </c>
      <c r="O13" s="16" t="s">
        <v>24</v>
      </c>
      <c r="P13" s="17">
        <f aca="true" t="shared" si="2" ref="P13:P18">S12</f>
        <v>685000</v>
      </c>
      <c r="Q13" s="16">
        <f t="shared" si="0"/>
        <v>181.08</v>
      </c>
      <c r="R13" s="16" t="s">
        <v>35</v>
      </c>
      <c r="S13" s="17">
        <f t="shared" si="1"/>
        <v>124039800.00000001</v>
      </c>
    </row>
    <row r="14" spans="14:19" ht="12.75">
      <c r="N14" s="16" t="s">
        <v>32</v>
      </c>
      <c r="O14" s="16" t="s">
        <v>34</v>
      </c>
      <c r="P14" s="17">
        <f t="shared" si="2"/>
        <v>124039800.00000001</v>
      </c>
      <c r="Q14" s="16">
        <f t="shared" si="0"/>
        <v>0.008062</v>
      </c>
      <c r="R14" s="16" t="s">
        <v>17</v>
      </c>
      <c r="S14" s="17">
        <f t="shared" si="1"/>
        <v>1000008.8676000001</v>
      </c>
    </row>
    <row r="15" spans="14:19" ht="12.75">
      <c r="N15" s="16" t="s">
        <v>33</v>
      </c>
      <c r="O15" s="16" t="s">
        <v>16</v>
      </c>
      <c r="P15" s="17">
        <f t="shared" si="2"/>
        <v>1000008.8676000001</v>
      </c>
      <c r="Q15" s="16">
        <f t="shared" si="0"/>
        <v>124.04</v>
      </c>
      <c r="R15" s="16" t="s">
        <v>35</v>
      </c>
      <c r="S15" s="17">
        <f t="shared" si="1"/>
        <v>124041099.93710402</v>
      </c>
    </row>
    <row r="16" spans="1:19" ht="12.75">
      <c r="A16" s="6" t="s">
        <v>26</v>
      </c>
      <c r="N16" s="16" t="s">
        <v>32</v>
      </c>
      <c r="O16" s="16" t="s">
        <v>34</v>
      </c>
      <c r="P16" s="17">
        <f t="shared" si="2"/>
        <v>124041099.93710402</v>
      </c>
      <c r="Q16" s="16">
        <f t="shared" si="0"/>
        <v>0.008062</v>
      </c>
      <c r="R16" s="16" t="s">
        <v>17</v>
      </c>
      <c r="S16" s="17">
        <f t="shared" si="1"/>
        <v>1000019.3476929326</v>
      </c>
    </row>
    <row r="17" spans="2:19" ht="12.75">
      <c r="B17">
        <v>1</v>
      </c>
      <c r="C17">
        <v>2</v>
      </c>
      <c r="D17">
        <v>3</v>
      </c>
      <c r="E17">
        <v>4</v>
      </c>
      <c r="F17">
        <v>5</v>
      </c>
      <c r="G17">
        <v>6</v>
      </c>
      <c r="H17">
        <v>7</v>
      </c>
      <c r="I17">
        <v>8</v>
      </c>
      <c r="J17">
        <v>9</v>
      </c>
      <c r="K17">
        <v>10</v>
      </c>
      <c r="N17" s="16" t="s">
        <v>33</v>
      </c>
      <c r="O17" s="16" t="s">
        <v>16</v>
      </c>
      <c r="P17" s="17">
        <f t="shared" si="2"/>
        <v>1000019.3476929326</v>
      </c>
      <c r="Q17" s="16">
        <f t="shared" si="0"/>
        <v>124.04</v>
      </c>
      <c r="R17" s="16" t="s">
        <v>35</v>
      </c>
      <c r="S17" s="17">
        <f t="shared" si="1"/>
        <v>124042399.88783136</v>
      </c>
    </row>
    <row r="18" spans="1:19" ht="12.75">
      <c r="A18" s="4"/>
      <c r="B18" s="4" t="str">
        <f>B3</f>
        <v>USD</v>
      </c>
      <c r="C18" s="4" t="str">
        <f aca="true" t="shared" si="3" ref="C18:K18">C3</f>
        <v>GBP</v>
      </c>
      <c r="D18" s="4" t="str">
        <f t="shared" si="3"/>
        <v>CHF</v>
      </c>
      <c r="E18" s="4" t="str">
        <f t="shared" si="3"/>
        <v>JPY</v>
      </c>
      <c r="F18" s="4" t="str">
        <f t="shared" si="3"/>
        <v>CAD</v>
      </c>
      <c r="G18" s="4" t="str">
        <f t="shared" si="3"/>
        <v>AUD</v>
      </c>
      <c r="H18" s="4" t="str">
        <f t="shared" si="3"/>
        <v>EUR</v>
      </c>
      <c r="I18" s="4" t="str">
        <f t="shared" si="3"/>
        <v>NZD</v>
      </c>
      <c r="J18" s="4" t="str">
        <f t="shared" si="3"/>
        <v>DKK</v>
      </c>
      <c r="K18" s="4" t="str">
        <f t="shared" si="3"/>
        <v>SEK</v>
      </c>
      <c r="N18" s="16" t="s">
        <v>32</v>
      </c>
      <c r="O18" s="16" t="s">
        <v>34</v>
      </c>
      <c r="P18" s="17">
        <f t="shared" si="2"/>
        <v>124042399.88783136</v>
      </c>
      <c r="Q18" s="16">
        <f t="shared" si="0"/>
        <v>0.008062</v>
      </c>
      <c r="R18" s="16" t="s">
        <v>17</v>
      </c>
      <c r="S18" s="17">
        <f t="shared" si="1"/>
        <v>1000029.8278956964</v>
      </c>
    </row>
    <row r="19" spans="1:16" ht="12.75">
      <c r="A19" s="4" t="str">
        <f>A13</f>
        <v>USD</v>
      </c>
      <c r="B19" s="2">
        <v>1</v>
      </c>
      <c r="C19" s="9">
        <f aca="true" t="shared" si="4" ref="C19:K19">C13</f>
        <v>1.4599</v>
      </c>
      <c r="D19" s="9">
        <f t="shared" si="4"/>
        <v>0.6396</v>
      </c>
      <c r="E19" s="9">
        <f>E13/100</f>
        <v>0.008062</v>
      </c>
      <c r="F19" s="9">
        <f t="shared" si="4"/>
        <v>0.6532</v>
      </c>
      <c r="G19" s="9">
        <f t="shared" si="4"/>
        <v>0.5722</v>
      </c>
      <c r="H19" s="9">
        <f t="shared" si="4"/>
        <v>0.94</v>
      </c>
      <c r="I19" s="9">
        <f t="shared" si="4"/>
        <v>0.4897</v>
      </c>
      <c r="J19" s="9">
        <f t="shared" si="4"/>
        <v>0.1268</v>
      </c>
      <c r="K19" s="9">
        <f t="shared" si="4"/>
        <v>0.103</v>
      </c>
      <c r="N19" s="7" t="s">
        <v>27</v>
      </c>
      <c r="O19" s="7" t="s">
        <v>18</v>
      </c>
      <c r="P19" s="18">
        <f>S18-P12</f>
        <v>29.82789569639135</v>
      </c>
    </row>
    <row r="20" spans="1:16" ht="12.75">
      <c r="A20" s="4" t="str">
        <f>A12</f>
        <v>GBP</v>
      </c>
      <c r="B20" s="8">
        <f aca="true" t="shared" si="5" ref="B20:K20">B12</f>
        <v>0.685</v>
      </c>
      <c r="C20" s="2">
        <v>1</v>
      </c>
      <c r="D20" s="9">
        <f t="shared" si="5"/>
        <v>0.4381</v>
      </c>
      <c r="E20" s="9">
        <f>E12/100</f>
        <v>0.005522</v>
      </c>
      <c r="F20" s="9">
        <f t="shared" si="5"/>
        <v>0.4474</v>
      </c>
      <c r="G20" s="9">
        <f t="shared" si="5"/>
        <v>0.3919</v>
      </c>
      <c r="H20" s="9">
        <f t="shared" si="5"/>
        <v>0.6439</v>
      </c>
      <c r="I20" s="9">
        <f t="shared" si="5"/>
        <v>0.3354</v>
      </c>
      <c r="J20" s="9">
        <f t="shared" si="5"/>
        <v>0.0868</v>
      </c>
      <c r="K20" s="9">
        <f t="shared" si="5"/>
        <v>0.0705</v>
      </c>
      <c r="N20" s="19" t="s">
        <v>30</v>
      </c>
      <c r="P20" s="20">
        <v>-140</v>
      </c>
    </row>
    <row r="21" spans="1:16" ht="13.5" thickBot="1">
      <c r="A21" s="4" t="str">
        <f>A11</f>
        <v>CHF</v>
      </c>
      <c r="B21" s="8">
        <f aca="true" t="shared" si="6" ref="B21:K21">B11</f>
        <v>1.5635</v>
      </c>
      <c r="C21" s="8">
        <f t="shared" si="6"/>
        <v>2.2825</v>
      </c>
      <c r="D21" s="2">
        <v>1</v>
      </c>
      <c r="E21" s="9">
        <f>E11/100</f>
        <v>0.012603999999999999</v>
      </c>
      <c r="F21" s="9">
        <f t="shared" si="6"/>
        <v>1.0212</v>
      </c>
      <c r="G21" s="9">
        <f t="shared" si="6"/>
        <v>0.8945</v>
      </c>
      <c r="H21" s="9">
        <f t="shared" si="6"/>
        <v>1.4696</v>
      </c>
      <c r="I21" s="9">
        <f t="shared" si="6"/>
        <v>0.7655</v>
      </c>
      <c r="J21" s="9">
        <f t="shared" si="6"/>
        <v>0.1982</v>
      </c>
      <c r="K21" s="9">
        <f t="shared" si="6"/>
        <v>0.161</v>
      </c>
      <c r="N21" s="21" t="s">
        <v>28</v>
      </c>
      <c r="O21" s="5"/>
      <c r="P21" s="22">
        <f>P19+P20</f>
        <v>-110.17210430360865</v>
      </c>
    </row>
    <row r="22" spans="1:11" ht="13.5" thickTop="1">
      <c r="A22" s="4" t="str">
        <f>A10</f>
        <v>JPY</v>
      </c>
      <c r="B22" s="8">
        <f aca="true" t="shared" si="7" ref="B22:K22">B10</f>
        <v>124.04</v>
      </c>
      <c r="C22" s="8">
        <f t="shared" si="7"/>
        <v>181.08</v>
      </c>
      <c r="D22" s="8">
        <f t="shared" si="7"/>
        <v>79.34</v>
      </c>
      <c r="E22" s="2">
        <v>1</v>
      </c>
      <c r="F22" s="9">
        <f t="shared" si="7"/>
        <v>81.02</v>
      </c>
      <c r="G22" s="9">
        <f t="shared" si="7"/>
        <v>70.97</v>
      </c>
      <c r="H22" s="9">
        <f t="shared" si="7"/>
        <v>116.6</v>
      </c>
      <c r="I22" s="9">
        <f t="shared" si="7"/>
        <v>60.74</v>
      </c>
      <c r="J22" s="9">
        <f t="shared" si="7"/>
        <v>15.73</v>
      </c>
      <c r="K22" s="9">
        <f t="shared" si="7"/>
        <v>12.77</v>
      </c>
    </row>
    <row r="23" spans="1:11" ht="12.75">
      <c r="A23" s="4" t="str">
        <f>A9</f>
        <v>CAD</v>
      </c>
      <c r="B23" s="8">
        <f aca="true" t="shared" si="8" ref="B23:K23">B9</f>
        <v>1.531</v>
      </c>
      <c r="C23" s="8">
        <f t="shared" si="8"/>
        <v>2.235</v>
      </c>
      <c r="D23" s="8">
        <f t="shared" si="8"/>
        <v>0.9792</v>
      </c>
      <c r="E23" s="8">
        <f>E9/100</f>
        <v>0.012341999999999999</v>
      </c>
      <c r="F23" s="2">
        <v>1</v>
      </c>
      <c r="G23" s="9">
        <f t="shared" si="8"/>
        <v>0.8759</v>
      </c>
      <c r="H23" s="9">
        <f t="shared" si="8"/>
        <v>1.4391</v>
      </c>
      <c r="I23" s="9">
        <f t="shared" si="8"/>
        <v>0.7496</v>
      </c>
      <c r="J23" s="9">
        <f t="shared" si="8"/>
        <v>0.1941</v>
      </c>
      <c r="K23" s="9">
        <f t="shared" si="8"/>
        <v>0.1577</v>
      </c>
    </row>
    <row r="24" spans="1:11" ht="12.75">
      <c r="A24" s="4" t="str">
        <f>A8</f>
        <v>AUD</v>
      </c>
      <c r="B24" s="8">
        <f aca="true" t="shared" si="9" ref="B24:K24">B8</f>
        <v>1.7478</v>
      </c>
      <c r="C24" s="8">
        <f t="shared" si="9"/>
        <v>2.5516</v>
      </c>
      <c r="D24" s="8">
        <f t="shared" si="9"/>
        <v>1.1179</v>
      </c>
      <c r="E24" s="8">
        <f>E8/100</f>
        <v>0.014091</v>
      </c>
      <c r="F24" s="8">
        <f t="shared" si="9"/>
        <v>1.1416</v>
      </c>
      <c r="G24" s="2">
        <v>1</v>
      </c>
      <c r="H24" s="9">
        <f t="shared" si="9"/>
        <v>1.6429</v>
      </c>
      <c r="I24" s="9">
        <f t="shared" si="9"/>
        <v>0.8558</v>
      </c>
      <c r="J24" s="9">
        <f t="shared" si="9"/>
        <v>0.2216</v>
      </c>
      <c r="K24" s="9">
        <f t="shared" si="9"/>
        <v>0.18</v>
      </c>
    </row>
    <row r="25" spans="1:11" ht="12.75">
      <c r="A25" s="4" t="str">
        <f>A7</f>
        <v>EUR</v>
      </c>
      <c r="B25" s="8">
        <f aca="true" t="shared" si="10" ref="B25:K25">B7</f>
        <v>1.0638</v>
      </c>
      <c r="C25" s="8">
        <f t="shared" si="10"/>
        <v>1.5531</v>
      </c>
      <c r="D25" s="8">
        <f t="shared" si="10"/>
        <v>0.6804</v>
      </c>
      <c r="E25" s="8">
        <f>E7/100</f>
        <v>0.008577</v>
      </c>
      <c r="F25" s="8">
        <f t="shared" si="10"/>
        <v>0.6949</v>
      </c>
      <c r="G25" s="8">
        <f t="shared" si="10"/>
        <v>0.6087</v>
      </c>
      <c r="H25" s="2">
        <v>1</v>
      </c>
      <c r="I25" s="9">
        <f t="shared" si="10"/>
        <v>0.5209</v>
      </c>
      <c r="J25" s="9">
        <f t="shared" si="10"/>
        <v>0.1349</v>
      </c>
      <c r="K25" s="9">
        <f t="shared" si="10"/>
        <v>0.1096</v>
      </c>
    </row>
    <row r="26" spans="1:11" ht="12.75">
      <c r="A26" s="4" t="str">
        <f>A6</f>
        <v>NZD</v>
      </c>
      <c r="B26" s="8">
        <f aca="true" t="shared" si="11" ref="B26:K26">B6</f>
        <v>2.0423</v>
      </c>
      <c r="C26" s="8">
        <f t="shared" si="11"/>
        <v>2.9815</v>
      </c>
      <c r="D26" s="8">
        <f t="shared" si="11"/>
        <v>1.3063</v>
      </c>
      <c r="E26" s="8">
        <f>E6/100</f>
        <v>0.016465</v>
      </c>
      <c r="F26" s="8">
        <f t="shared" si="11"/>
        <v>1.334</v>
      </c>
      <c r="G26" s="8">
        <f t="shared" si="11"/>
        <v>1.1685</v>
      </c>
      <c r="H26" s="8">
        <f t="shared" si="11"/>
        <v>1.9197</v>
      </c>
      <c r="I26" s="2">
        <v>1</v>
      </c>
      <c r="J26" s="9">
        <f t="shared" si="11"/>
        <v>0.2589</v>
      </c>
      <c r="K26" s="9">
        <f t="shared" si="11"/>
        <v>0.2103</v>
      </c>
    </row>
    <row r="27" spans="1:11" ht="12.75">
      <c r="A27" s="4" t="str">
        <f>A5</f>
        <v>DKK</v>
      </c>
      <c r="B27" s="8">
        <f aca="true" t="shared" si="12" ref="B27:K27">B5</f>
        <v>7.8877</v>
      </c>
      <c r="C27" s="8">
        <f t="shared" si="12"/>
        <v>11.52</v>
      </c>
      <c r="D27" s="8">
        <f t="shared" si="12"/>
        <v>5.045</v>
      </c>
      <c r="E27" s="8">
        <f>E5/100</f>
        <v>0.06359</v>
      </c>
      <c r="F27" s="8">
        <f t="shared" si="12"/>
        <v>5.1521</v>
      </c>
      <c r="G27" s="8">
        <f t="shared" si="12"/>
        <v>4.5129</v>
      </c>
      <c r="H27" s="8">
        <f t="shared" si="12"/>
        <v>7.4144</v>
      </c>
      <c r="I27" s="8">
        <f t="shared" si="12"/>
        <v>3.8622</v>
      </c>
      <c r="J27" s="2">
        <v>1</v>
      </c>
      <c r="K27" s="9">
        <f t="shared" si="12"/>
        <v>0.8123</v>
      </c>
    </row>
    <row r="28" spans="1:11" ht="12.75">
      <c r="A28" s="4" t="str">
        <f>A4</f>
        <v>SEK</v>
      </c>
      <c r="B28" s="8">
        <f aca="true" t="shared" si="13" ref="B28:J28">B4</f>
        <v>9.7105</v>
      </c>
      <c r="C28" s="8">
        <f t="shared" si="13"/>
        <v>14.18</v>
      </c>
      <c r="D28" s="8">
        <f t="shared" si="13"/>
        <v>6.2109</v>
      </c>
      <c r="E28" s="8">
        <f>E4/100</f>
        <v>0.078285</v>
      </c>
      <c r="F28" s="8">
        <f t="shared" si="13"/>
        <v>6.3428</v>
      </c>
      <c r="G28" s="8">
        <f t="shared" si="13"/>
        <v>5.5559</v>
      </c>
      <c r="H28" s="8">
        <f t="shared" si="13"/>
        <v>9.1279</v>
      </c>
      <c r="I28" s="8">
        <f t="shared" si="13"/>
        <v>4.7548</v>
      </c>
      <c r="J28" s="8">
        <f t="shared" si="13"/>
        <v>1.2311</v>
      </c>
      <c r="K28" s="2">
        <v>1</v>
      </c>
    </row>
    <row r="30" spans="3:4" ht="12.75">
      <c r="C30" s="10" t="s">
        <v>20</v>
      </c>
      <c r="D30" s="10"/>
    </row>
    <row r="31" spans="3:4" ht="12.75">
      <c r="C31" s="11" t="s">
        <v>19</v>
      </c>
      <c r="D31" s="11"/>
    </row>
  </sheetData>
  <printOptions/>
  <pageMargins left="0.75" right="0.75" top="1" bottom="1" header="0.5" footer="0.5"/>
  <pageSetup fitToHeight="1" fitToWidth="1" horizontalDpi="600" verticalDpi="600" orientation="landscape" paperSize="9" scale="85" r:id="rId3"/>
  <headerFooter alignWithMargins="0">
    <oddHeader>&amp;LComputer Based Financial Modelling: The Money Machine</oddHeader>
    <oddFooter>&amp;LSubmitted by: Mukul Pareek, EMBA Global 2003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Systems Division</dc:creator>
  <cp:keywords/>
  <dc:description/>
  <cp:lastModifiedBy>User</cp:lastModifiedBy>
  <cp:lastPrinted>2002-05-05T09:38:15Z</cp:lastPrinted>
  <dcterms:created xsi:type="dcterms:W3CDTF">2002-04-12T08:27:54Z</dcterms:created>
  <dcterms:modified xsi:type="dcterms:W3CDTF">2003-12-26T02:32:57Z</dcterms:modified>
  <cp:category/>
  <cp:version/>
  <cp:contentType/>
  <cp:contentStatus/>
</cp:coreProperties>
</file>